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emf" ContentType="image/x-e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Override PartName="/xl/activeX/activeX1.bin" ContentType="application/vnd.ms-office.activeX"/>
  <Override PartName="/xl/activeX/activeX2.bin" ContentType="application/vnd.ms-office.activeX"/>
  <Override PartName="/xl/activeX/activeX1.xml" ContentType="application/vnd.ms-office.activeX+xml"/>
  <Override PartName="/xl/activeX/activeX2.xml" ContentType="application/vnd.ms-office.activeX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drak\Desktop\"/>
    </mc:Choice>
  </mc:AlternateContent>
  <xr:revisionPtr revIDLastSave="0" documentId="13_ncr:1_{E3B4F877-B49C-4A3D-90AA-715732794F3E}" xr6:coauthVersionLast="47" xr6:coauthVersionMax="47" xr10:uidLastSave="{00000000-0000-0000-0000-000000000000}"/>
  <bookViews>
    <workbookView activeTab="0" windowHeight="12456" windowWidth="23256" xWindow="-108" xr2:uid="{00000000-000D-0000-FFFF-FFFF00000000}" yWindow="-108"/>
  </bookViews>
  <sheets>
    <sheet name="Sheet1" sheetId="1" r:id="rId1"/>
  </sheets>
  <definedNames>
    <definedName name="_xlnm.Print_Titles" localSheetId="0">Sheet1!$A:$F,Sheet1!$3:$4</definedName>
    <definedName name="QB_COLUMN_76200" localSheetId="0" hidden="1">Sheet1!$G$4</definedName>
    <definedName name="QB_DATA_0" localSheetId="0" hidden="1">Sheet1!$7:$7,Sheet1!$8:$8,Sheet1!$9:$9,Sheet1!$10:$10,Sheet1!$11:$11,Sheet1!$12:$12,Sheet1!$13:$13,Sheet1!$14:$14,Sheet1!$15:$15,Sheet1!$16:$16,Sheet1!$17:$17,Sheet1!$18:$18,Sheet1!$23:$23,Sheet1!$24:$24,Sheet1!$25:$25,Sheet1!$26:$26</definedName>
    <definedName name="QB_DATA_1" localSheetId="0" hidden="1">Sheet1!$27:$27,Sheet1!$28:$28,Sheet1!$29:$29,Sheet1!$30:$30,Sheet1!$31:$31,Sheet1!$32:$32,Sheet1!$33:$33,Sheet1!$34:$34,Sheet1!$35:$35,Sheet1!$36:$36,Sheet1!$37:$37,Sheet1!$38:$38,Sheet1!$39:$39,Sheet1!$40:$40,Sheet1!$41:$41,Sheet1!$42:$42</definedName>
    <definedName name="QB_DATA_2" localSheetId="0" hidden="1">Sheet1!$43:$43,Sheet1!$44:$44,Sheet1!$45:$45,Sheet1!$48:$48,Sheet1!$49:$49,Sheet1!$50:$50,Sheet1!$51:$51,Sheet1!$52:$52,Sheet1!$53:$53,Sheet1!$54:$54,Sheet1!$55:$55,Sheet1!$56:$56,Sheet1!$59:$59,Sheet1!$60:$60,Sheet1!$63:$63,Sheet1!$66:$66</definedName>
    <definedName name="QB_DATA_3" localSheetId="0" hidden="1">Sheet1!$67:$67,Sheet1!$70:$70,Sheet1!$71:$71,Sheet1!$72:$72,Sheet1!$73:$73,Sheet1!$74:$74,Sheet1!$75:$75,Sheet1!$76:$76,Sheet1!$77:$77,Sheet1!$78:$78,Sheet1!$79:$79,Sheet1!$80:$80,Sheet1!$81:$81,Sheet1!$82:$82,Sheet1!$83:$83,Sheet1!$84:$84</definedName>
    <definedName name="QB_DATA_4" localSheetId="0" hidden="1">Sheet1!$85:$85,Sheet1!$86:$86,Sheet1!$89:$89,Sheet1!$90:$90,Sheet1!$91:$91,Sheet1!$94:$94,Sheet1!$95:$95,Sheet1!$96:$96,Sheet1!$97:$97,Sheet1!$98:$98,Sheet1!$99:$99,Sheet1!$100:$100,Sheet1!#REF!,Sheet1!#REF!,Sheet1!#REF!,Sheet1!$103:$103</definedName>
    <definedName name="QB_DATA_5" localSheetId="0" hidden="1">Sheet1!$104:$104,Sheet1!$105:$105,Sheet1!$106:$106,Sheet1!$107:$107,Sheet1!$108:$108,Sheet1!$109:$109,Sheet1!$112:$112,Sheet1!$115:$115,Sheet1!$116:$116,Sheet1!$117:$117,Sheet1!$118:$118,Sheet1!$119:$119,Sheet1!$120:$120,Sheet1!$127:$127,Sheet1!$128:$128,Sheet1!$129:$129</definedName>
    <definedName name="QB_FORMULA_0" localSheetId="0" hidden="1">Sheet1!$G$19,Sheet1!$G$20,Sheet1!$G$46,Sheet1!$G$57,Sheet1!$G$61,Sheet1!$G$64,Sheet1!$G$68,Sheet1!$G$87,Sheet1!$G$92,Sheet1!$G$101,Sheet1!$G$110,Sheet1!$G$113,Sheet1!$G$121,Sheet1!$G$122,Sheet1!$G$123,Sheet1!$G$130</definedName>
    <definedName name="QB_FORMULA_1" localSheetId="0" hidden="1">Sheet1!$G$131,Sheet1!$G$132,Sheet1!$G$133</definedName>
    <definedName name="QB_ROW_102040" localSheetId="0" hidden="1">Sheet1!$E$65</definedName>
    <definedName name="QB_ROW_102340" localSheetId="0" hidden="1">Sheet1!$E$68</definedName>
    <definedName name="QB_ROW_105250" localSheetId="0" hidden="1">Sheet1!$F$67</definedName>
    <definedName name="QB_ROW_115040" localSheetId="0" hidden="1">Sheet1!$E$69</definedName>
    <definedName name="QB_ROW_115340" localSheetId="0" hidden="1">Sheet1!$E$87</definedName>
    <definedName name="QB_ROW_116250" localSheetId="0" hidden="1">Sheet1!$F$70</definedName>
    <definedName name="QB_ROW_119250" localSheetId="0" hidden="1">Sheet1!$F$75</definedName>
    <definedName name="QB_ROW_122250" localSheetId="0" hidden="1">Sheet1!$F$78</definedName>
    <definedName name="QB_ROW_125250" localSheetId="0" hidden="1">Sheet1!$F$79</definedName>
    <definedName name="QB_ROW_126250" localSheetId="0" hidden="1">Sheet1!$F$80</definedName>
    <definedName name="QB_ROW_127250" localSheetId="0" hidden="1">Sheet1!$F$82</definedName>
    <definedName name="QB_ROW_128250" localSheetId="0" hidden="1">Sheet1!$F$83</definedName>
    <definedName name="QB_ROW_132250" localSheetId="0" hidden="1">Sheet1!$F$85</definedName>
    <definedName name="QB_ROW_141040" localSheetId="0" hidden="1">Sheet1!$E$88</definedName>
    <definedName name="QB_ROW_141340" localSheetId="0" hidden="1">Sheet1!$E$92</definedName>
    <definedName name="QB_ROW_142250" localSheetId="0" hidden="1">Sheet1!$F$89</definedName>
    <definedName name="QB_ROW_143250" localSheetId="0" hidden="1">Sheet1!$F$90</definedName>
    <definedName name="QB_ROW_144250" localSheetId="0" hidden="1">Sheet1!$F$91</definedName>
    <definedName name="QB_ROW_145040" localSheetId="0" hidden="1">Sheet1!$E$93</definedName>
    <definedName name="QB_ROW_145340" localSheetId="0" hidden="1">Sheet1!$E$101</definedName>
    <definedName name="QB_ROW_147250" localSheetId="0" hidden="1">Sheet1!$F$94</definedName>
    <definedName name="QB_ROW_148250" localSheetId="0" hidden="1">Sheet1!$F$96</definedName>
    <definedName name="QB_ROW_149250" localSheetId="0" hidden="1">Sheet1!$F$98</definedName>
    <definedName name="QB_ROW_150250" localSheetId="0" hidden="1">Sheet1!$F$99</definedName>
    <definedName name="QB_ROW_152250" localSheetId="0" hidden="1">Sheet1!$F$100</definedName>
    <definedName name="QB_ROW_155040" localSheetId="0" hidden="1">Sheet1!$E$102</definedName>
    <definedName name="QB_ROW_155340" localSheetId="0" hidden="1">Sheet1!$E$110</definedName>
    <definedName name="QB_ROW_157250" localSheetId="0" hidden="1">Sheet1!#REF!</definedName>
    <definedName name="QB_ROW_158250" localSheetId="0" hidden="1">Sheet1!#REF!</definedName>
    <definedName name="QB_ROW_160250" localSheetId="0" hidden="1">Sheet1!$F$103</definedName>
    <definedName name="QB_ROW_162250" localSheetId="0" hidden="1">Sheet1!$F$105</definedName>
    <definedName name="QB_ROW_163250" localSheetId="0" hidden="1">Sheet1!$F$106</definedName>
    <definedName name="QB_ROW_164250" localSheetId="0" hidden="1">Sheet1!$F$107</definedName>
    <definedName name="QB_ROW_165250" localSheetId="0" hidden="1">Sheet1!$F$108</definedName>
    <definedName name="QB_ROW_167250" localSheetId="0" hidden="1">Sheet1!$F$109</definedName>
    <definedName name="QB_ROW_168040" localSheetId="0" hidden="1">Sheet1!$E$111</definedName>
    <definedName name="QB_ROW_168340" localSheetId="0" hidden="1">Sheet1!$E$113</definedName>
    <definedName name="QB_ROW_169250" localSheetId="0" hidden="1">Sheet1!$F$112</definedName>
    <definedName name="QB_ROW_170040" localSheetId="0" hidden="1">Sheet1!$E$114</definedName>
    <definedName name="QB_ROW_170340" localSheetId="0" hidden="1">Sheet1!$E$121</definedName>
    <definedName name="QB_ROW_172030" localSheetId="0" hidden="1">Sheet1!$D$126</definedName>
    <definedName name="QB_ROW_172240" localSheetId="0" hidden="1">Sheet1!$E$129</definedName>
    <definedName name="QB_ROW_172330" localSheetId="0" hidden="1">Sheet1!$D$130</definedName>
    <definedName name="QB_ROW_173240" localSheetId="0" hidden="1">Sheet1!$E$127</definedName>
    <definedName name="QB_ROW_174240" localSheetId="0" hidden="1">Sheet1!$E$128</definedName>
    <definedName name="QB_ROW_176250" localSheetId="0" hidden="1">Sheet1!$F$71</definedName>
    <definedName name="QB_ROW_182250" localSheetId="0" hidden="1">Sheet1!$F$24</definedName>
    <definedName name="QB_ROW_18301" localSheetId="0" hidden="1">Sheet1!$A$133</definedName>
    <definedName name="QB_ROW_19011" localSheetId="0" hidden="1">Sheet1!$B$5</definedName>
    <definedName name="QB_ROW_19311" localSheetId="0" hidden="1">Sheet1!$B$123</definedName>
    <definedName name="QB_ROW_20031" localSheetId="0" hidden="1">Sheet1!$D$6</definedName>
    <definedName name="QB_ROW_20331" localSheetId="0" hidden="1">Sheet1!$D$19</definedName>
    <definedName name="QB_ROW_210250" localSheetId="0" hidden="1">Sheet1!$F$37</definedName>
    <definedName name="QB_ROW_21031" localSheetId="0" hidden="1">Sheet1!$D$21</definedName>
    <definedName name="QB_ROW_21331" localSheetId="0" hidden="1">Sheet1!$D$122</definedName>
    <definedName name="QB_ROW_215250" localSheetId="0" hidden="1">Sheet1!$F$29</definedName>
    <definedName name="QB_ROW_219250" localSheetId="0" hidden="1">Sheet1!$F$66</definedName>
    <definedName name="QB_ROW_22011" localSheetId="0" hidden="1">Sheet1!$B$124</definedName>
    <definedName name="QB_ROW_220250" localSheetId="0" hidden="1">Sheet1!$F$49</definedName>
    <definedName name="QB_ROW_221250" localSheetId="0" hidden="1">Sheet1!$F$51</definedName>
    <definedName name="QB_ROW_22311" localSheetId="0" hidden="1">Sheet1!$B$132</definedName>
    <definedName name="QB_ROW_228250" localSheetId="0" hidden="1">Sheet1!$F$116</definedName>
    <definedName name="QB_ROW_232250" localSheetId="0" hidden="1">Sheet1!$F$104</definedName>
    <definedName name="QB_ROW_237250" localSheetId="0" hidden="1">Sheet1!$F$55</definedName>
    <definedName name="QB_ROW_24021" localSheetId="0" hidden="1">Sheet1!$C$125</definedName>
    <definedName name="QB_ROW_24321" localSheetId="0" hidden="1">Sheet1!$C$131</definedName>
    <definedName name="QB_ROW_250250" localSheetId="0" hidden="1">Sheet1!$F$86</definedName>
    <definedName name="QB_ROW_281250" localSheetId="0" hidden="1">Sheet1!$F$44</definedName>
    <definedName name="QB_ROW_288240" localSheetId="0" hidden="1">Sheet1!$E$11</definedName>
    <definedName name="QB_ROW_293250" localSheetId="0" hidden="1">Sheet1!$F$76</definedName>
    <definedName name="QB_ROW_294250" localSheetId="0" hidden="1">Sheet1!$F$97</definedName>
    <definedName name="QB_ROW_295250" localSheetId="0" hidden="1">Sheet1!$F$119</definedName>
    <definedName name="QB_ROW_296250" localSheetId="0" hidden="1">Sheet1!$F$117</definedName>
    <definedName name="QB_ROW_297250" localSheetId="0" hidden="1">Sheet1!$F$118</definedName>
    <definedName name="QB_ROW_298250" localSheetId="0" hidden="1">Sheet1!$F$33</definedName>
    <definedName name="QB_ROW_307250" localSheetId="0" hidden="1">Sheet1!$F$52</definedName>
    <definedName name="QB_ROW_308250" localSheetId="0" hidden="1">Sheet1!#REF!</definedName>
    <definedName name="QB_ROW_31250" localSheetId="0" hidden="1">Sheet1!$F$81</definedName>
    <definedName name="QB_ROW_317250" localSheetId="0" hidden="1">Sheet1!$F$120</definedName>
    <definedName name="QB_ROW_319250" localSheetId="0" hidden="1">Sheet1!$F$84</definedName>
    <definedName name="QB_ROW_321250" localSheetId="0" hidden="1">Sheet1!$F$56</definedName>
    <definedName name="QB_ROW_322240" localSheetId="0" hidden="1">Sheet1!$E$15</definedName>
    <definedName name="QB_ROW_324240" localSheetId="0" hidden="1">Sheet1!$E$12</definedName>
    <definedName name="QB_ROW_346250" localSheetId="0" hidden="1">Sheet1!$F$30</definedName>
    <definedName name="QB_ROW_347250" localSheetId="0" hidden="1">Sheet1!$F$95</definedName>
    <definedName name="QB_ROW_348250" localSheetId="0" hidden="1">Sheet1!$F$50</definedName>
    <definedName name="QB_ROW_349250" localSheetId="0" hidden="1">Sheet1!$F$72</definedName>
    <definedName name="QB_ROW_350250" localSheetId="0" hidden="1">Sheet1!$F$31</definedName>
    <definedName name="QB_ROW_351250" localSheetId="0" hidden="1">Sheet1!$F$73</definedName>
    <definedName name="QB_ROW_352250" localSheetId="0" hidden="1">Sheet1!$F$74</definedName>
    <definedName name="QB_ROW_35250" localSheetId="0" hidden="1">Sheet1!$F$77</definedName>
    <definedName name="QB_ROW_358240" localSheetId="0" hidden="1">Sheet1!$E$9</definedName>
    <definedName name="QB_ROW_367240" localSheetId="0" hidden="1">Sheet1!$E$8</definedName>
    <definedName name="QB_ROW_382240" localSheetId="0" hidden="1">Sheet1!$E$7</definedName>
    <definedName name="QB_ROW_384250" localSheetId="0" hidden="1">Sheet1!$F$23</definedName>
    <definedName name="QB_ROW_385250" localSheetId="0" hidden="1">Sheet1!$F$115</definedName>
    <definedName name="QB_ROW_386250" localSheetId="0" hidden="1">Sheet1!$F$48</definedName>
    <definedName name="QB_ROW_4250" localSheetId="0" hidden="1">Sheet1!$F$28</definedName>
    <definedName name="QB_ROW_45240" localSheetId="0" hidden="1">Sheet1!$E$10</definedName>
    <definedName name="QB_ROW_47240" localSheetId="0" hidden="1">Sheet1!$E$13</definedName>
    <definedName name="QB_ROW_49240" localSheetId="0" hidden="1">Sheet1!$E$14</definedName>
    <definedName name="QB_ROW_51240" localSheetId="0" hidden="1">Sheet1!$E$16</definedName>
    <definedName name="QB_ROW_5250" localSheetId="0" hidden="1">Sheet1!$F$40</definedName>
    <definedName name="QB_ROW_53240" localSheetId="0" hidden="1">Sheet1!$E$17</definedName>
    <definedName name="QB_ROW_56240" localSheetId="0" hidden="1">Sheet1!$E$18</definedName>
    <definedName name="QB_ROW_60040" localSheetId="0" hidden="1">Sheet1!$E$22</definedName>
    <definedName name="QB_ROW_60340" localSheetId="0" hidden="1">Sheet1!$E$46</definedName>
    <definedName name="QB_ROW_61250" localSheetId="0" hidden="1">Sheet1!$F$25</definedName>
    <definedName name="QB_ROW_62250" localSheetId="0" hidden="1">Sheet1!$F$26</definedName>
    <definedName name="QB_ROW_63250" localSheetId="0" hidden="1">Sheet1!$F$27</definedName>
    <definedName name="QB_ROW_66250" localSheetId="0" hidden="1">Sheet1!$F$32</definedName>
    <definedName name="QB_ROW_70250" localSheetId="0" hidden="1">Sheet1!$F$34</definedName>
    <definedName name="QB_ROW_71250" localSheetId="0" hidden="1">Sheet1!$F$42</definedName>
    <definedName name="QB_ROW_73250" localSheetId="0" hidden="1">Sheet1!$F$35</definedName>
    <definedName name="QB_ROW_74250" localSheetId="0" hidden="1">Sheet1!$F$36</definedName>
    <definedName name="QB_ROW_75250" localSheetId="0" hidden="1">Sheet1!$F$38</definedName>
    <definedName name="QB_ROW_78250" localSheetId="0" hidden="1">Sheet1!$F$39</definedName>
    <definedName name="QB_ROW_79250" localSheetId="0" hidden="1">Sheet1!$F$41</definedName>
    <definedName name="QB_ROW_82250" localSheetId="0" hidden="1">Sheet1!$F$43</definedName>
    <definedName name="QB_ROW_83250" localSheetId="0" hidden="1">Sheet1!$F$45</definedName>
    <definedName name="QB_ROW_84040" localSheetId="0" hidden="1">Sheet1!$E$47</definedName>
    <definedName name="QB_ROW_84340" localSheetId="0" hidden="1">Sheet1!$E$57</definedName>
    <definedName name="QB_ROW_85250" localSheetId="0" hidden="1">Sheet1!$F$53</definedName>
    <definedName name="QB_ROW_86250" localSheetId="0" hidden="1">Sheet1!$F$54</definedName>
    <definedName name="QB_ROW_86321" localSheetId="0" hidden="1">Sheet1!$C$20</definedName>
    <definedName name="QB_ROW_91040" localSheetId="0" hidden="1">Sheet1!$E$58</definedName>
    <definedName name="QB_ROW_91340" localSheetId="0" hidden="1">Sheet1!$E$61</definedName>
    <definedName name="QB_ROW_92250" localSheetId="0" hidden="1">Sheet1!$F$59</definedName>
    <definedName name="QB_ROW_93250" localSheetId="0" hidden="1">Sheet1!$F$60</definedName>
    <definedName name="QB_ROW_94040" localSheetId="0" hidden="1">Sheet1!$E$62</definedName>
    <definedName name="QB_ROW_94340" localSheetId="0" hidden="1">Sheet1!$E$64</definedName>
    <definedName name="QB_ROW_96250" localSheetId="0" hidden="1">Sheet1!$F$63</definedName>
    <definedName name="QBCANSUPPORTUPDATE" localSheetId="0">TRUE</definedName>
    <definedName name="QBCOMPANYFILENAME" localSheetId="0">"C:\Users\Robin\OneDrive\Desktop\to print\Drive_G\ORSH 2019-01...QBW"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"88110315b0ac42bb8d1a0cedf09c7df8"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6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<sst xmlns="http://schemas.openxmlformats.org/spreadsheetml/2006/main" count="132" uniqueCount="120">
  <si>
    <t>Jul '22 - Jun 23</t>
  </si>
  <si>
    <t>Ordinary Income/Expense</t>
  </si>
  <si>
    <t>Income</t>
  </si>
  <si>
    <t>3411 · District School Taxes 1 Mill</t>
  </si>
  <si>
    <t>3335 · ERate GRANT</t>
  </si>
  <si>
    <t>3242 · Title IV Grant</t>
  </si>
  <si>
    <t>3240 · TITLE I  GRANT</t>
  </si>
  <si>
    <t>3241 · VPK</t>
  </si>
  <si>
    <t>3305 · TITLE ll</t>
  </si>
  <si>
    <t>3310 · REVENUE FROM STATE SOURCES-FTE</t>
  </si>
  <si>
    <t>3334 · Florida Lead Program</t>
  </si>
  <si>
    <t>3355 · CLASS SIZE REDUCTION</t>
  </si>
  <si>
    <t>3396 · CAPITAL OUTLAY FUNDS</t>
  </si>
  <si>
    <t>3440 · GIFTS, GRANT, AND BEQUESTS</t>
  </si>
  <si>
    <t>3466 · AFTER SCHOOL PROGRAM - ELC</t>
  </si>
  <si>
    <t>Total Income</t>
  </si>
  <si>
    <t>Gross Profit</t>
  </si>
  <si>
    <t>Expense</t>
  </si>
  <si>
    <t>5100 · BASIC INSTRUCTIONAL</t>
  </si>
  <si>
    <t>166 · Title I Salary</t>
  </si>
  <si>
    <t>115 -PERFORMANCE BONUS</t>
  </si>
  <si>
    <t>120 - SALARIES - TEACHERS</t>
  </si>
  <si>
    <t>140 - SUBSTITUTES</t>
  </si>
  <si>
    <t>150 - SALARIES - AIDES</t>
  </si>
  <si>
    <t>160 - STIPEND - SAFETY PATROL</t>
  </si>
  <si>
    <t>161 - Planning Stipend</t>
  </si>
  <si>
    <t>162 - tutor- title I edi</t>
  </si>
  <si>
    <t>163 - Longevity Bonus</t>
  </si>
  <si>
    <t>220 - FICA/MED TAXES</t>
  </si>
  <si>
    <t>221 - Unemployment</t>
  </si>
  <si>
    <t>310 - PROFESSIONAL FEES</t>
  </si>
  <si>
    <t>390 - OTHER PURCHASED SERVICES</t>
  </si>
  <si>
    <t>510 - SUPPLIES</t>
  </si>
  <si>
    <t>515 -Teacher Lead Money</t>
  </si>
  <si>
    <t>520 - CURRICULUM &amp; TEXTBOOKS</t>
  </si>
  <si>
    <t>590 - OTHER MATERIALS &amp; SUPPLY</t>
  </si>
  <si>
    <t>591 - OTHER SUPPLIES - UNIFORMS</t>
  </si>
  <si>
    <t>610 - LIBRARY BOOKS</t>
  </si>
  <si>
    <t>620 · 620-AUDIO/VISUAL MATERIAL</t>
  </si>
  <si>
    <t>642 - NON CAPITALIZED FF&amp;E</t>
  </si>
  <si>
    <t>644 · Non capitalized Compter Equipme</t>
  </si>
  <si>
    <t>692 - NON CAPITALIZED SOFTWARE</t>
  </si>
  <si>
    <t>Total 5100 · BASIC INSTRUCTIONAL</t>
  </si>
  <si>
    <t>5900 · OTHER INSTRUCTION</t>
  </si>
  <si>
    <t>163 · VPK Performance Bonus</t>
  </si>
  <si>
    <t>150 - VPK SALARIED TEACHERS</t>
  </si>
  <si>
    <t>162 - VPK  Longevity stipend</t>
  </si>
  <si>
    <t>220 - FICA/MED TAX</t>
  </si>
  <si>
    <t>221 - UNEMPLOYMENT</t>
  </si>
  <si>
    <t>391 - FIELD TRIP EXPENSE</t>
  </si>
  <si>
    <t>510 - AFTER SCHOOL SUPPLIES/VPK</t>
  </si>
  <si>
    <t>750 - SUBSTITUTES</t>
  </si>
  <si>
    <t>Total 5900 · OTHER INSTRUCTION</t>
  </si>
  <si>
    <t>6130 · HEALTH SERVICES</t>
  </si>
  <si>
    <t>310 - MEDICAL REIMB EXP</t>
  </si>
  <si>
    <t>510 - MEDICAL SUPPLIES</t>
  </si>
  <si>
    <t>Total 6130 · HEALTH SERVICES</t>
  </si>
  <si>
    <t>6140 · PSYCHOLOGICAL SERVICES</t>
  </si>
  <si>
    <t>310 - PROFESSIONAL SERVICES</t>
  </si>
  <si>
    <t>Total 6140 · PSYCHOLOGICAL SERVICES</t>
  </si>
  <si>
    <t>6400 · STAFF TRAINING SERVICES</t>
  </si>
  <si>
    <t>120 - TRAINING STIPEND</t>
  </si>
  <si>
    <t>390 - STAFF TRAINING SVC FEES</t>
  </si>
  <si>
    <t>Total 6400 · STAFF TRAINING SERVICES</t>
  </si>
  <si>
    <t>7300 · SCHOOL ADMINISTRATION</t>
  </si>
  <si>
    <t>110 - SALARIES - ADMINISTRATION</t>
  </si>
  <si>
    <t>160 - SALARIES - OFFICE STAFF</t>
  </si>
  <si>
    <t>162 - Longevity Bonus Admin</t>
  </si>
  <si>
    <t>163 - PERFORMANCE ADMIN</t>
  </si>
  <si>
    <t>164 - SAFE SCHOOL STIPEND</t>
  </si>
  <si>
    <t>240 - WORKERS COMPENSATION</t>
  </si>
  <si>
    <t>372 - POSTAGE</t>
  </si>
  <si>
    <t>390 - PRINTING &amp; DUPLICATION</t>
  </si>
  <si>
    <t>391 - FINGERPRINTING</t>
  </si>
  <si>
    <t>590 - OTHER PURCHASES</t>
  </si>
  <si>
    <t>644 - NONCAP COMPUTER HDWR</t>
  </si>
  <si>
    <t>730 - DUES &amp; FEES</t>
  </si>
  <si>
    <t>731 · BANK SERVICE CHARGE</t>
  </si>
  <si>
    <t>Total 7300 · SCHOOL ADMINISTRATION</t>
  </si>
  <si>
    <t>7500 · FISCAL SERVICES</t>
  </si>
  <si>
    <t>310 - ACCOUNTING SERVICES</t>
  </si>
  <si>
    <t>310 - AUDIT SERVICES</t>
  </si>
  <si>
    <t>310 - PAYROLL SERVICES</t>
  </si>
  <si>
    <t>Total 7500 · FISCAL SERVICES</t>
  </si>
  <si>
    <t>7600 · FOOD SERVICES</t>
  </si>
  <si>
    <t>160 - SALARIES - FOOD SERVICE</t>
  </si>
  <si>
    <t>162 - Food service stipend</t>
  </si>
  <si>
    <t>300 - FOOD PURCHASES</t>
  </si>
  <si>
    <t>330 - TRAVEL</t>
  </si>
  <si>
    <t>Total 7600 · FOOD SERVICES</t>
  </si>
  <si>
    <t>7900 · OPERATION OF PLANT</t>
  </si>
  <si>
    <t>320 - INSURANCE</t>
  </si>
  <si>
    <t>360 - Rental Expense</t>
  </si>
  <si>
    <t>370 - TELEPHONE</t>
  </si>
  <si>
    <t>380 - WATER, SEWER, &amp; GARBAGE</t>
  </si>
  <si>
    <t>430 - ELECTRIC/UTILITIES</t>
  </si>
  <si>
    <t>Total 7900 · OPERATION OF PLANT</t>
  </si>
  <si>
    <t>8100 · MAINTENANCE OF PLANT</t>
  </si>
  <si>
    <t>310- PROFESSIONAL SERVICES</t>
  </si>
  <si>
    <t>Total 8100 · MAINTENANCE OF PLANT</t>
  </si>
  <si>
    <t>9100 · COMMUNITY SERVICES</t>
  </si>
  <si>
    <t>160 · Performance Bonus</t>
  </si>
  <si>
    <t>130 - AFTERSCHOOL DIRECTOR</t>
  </si>
  <si>
    <t>150 - Afterschool Payroll</t>
  </si>
  <si>
    <t>220 - FICA</t>
  </si>
  <si>
    <t>Total 9100 · COMMUNITY SERVICES</t>
  </si>
  <si>
    <t>Total Expense</t>
  </si>
  <si>
    <t>Net Ordinary Income</t>
  </si>
  <si>
    <t>Other Income/Expense</t>
  </si>
  <si>
    <t>Other Expense</t>
  </si>
  <si>
    <t>9200 · DEBT SERVICE</t>
  </si>
  <si>
    <t>711 - DEBT RETIREMENT</t>
  </si>
  <si>
    <t>720 · Interest</t>
  </si>
  <si>
    <t>9200 · DEBT SERVICE - Other</t>
  </si>
  <si>
    <t>Total 9200 · DEBT SERVICE</t>
  </si>
  <si>
    <t>Total Other Expense</t>
  </si>
  <si>
    <t>Net Other Income</t>
  </si>
  <si>
    <t>Net Income</t>
  </si>
  <si>
    <t>ORSH PLANNING BUDGETT 22=23</t>
  </si>
  <si>
    <t>Approved 6=6=22</t>
  </si>
  <si>
    <t>C:\Users\Robin\OneDrive\Desktop\to print\Drive_G\ORSH 2019-01...QBW</t>
  </si>
  <si>
    <t>88110315b0ac42bb8d1a0cedf09c7df8</t>
  </si>
  <si>
    <t>Approved 6.6.22</t>
  </si>
  <si>
    <t>ORSH PLANNING BUDGETT 22.23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</si>
</sst>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3" mc:Ignorable="x14ac x16r2 xr">
  <numFmts count="11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.00;\-#,##0.00"/>
    <numFmt numFmtId="165" formatCode="#,##0.0"/>
    <numFmt numFmtId="166" formatCode="#,##0.0000"/>
  </numFmts>
  <fonts count="5">
    <font>
      <name val="Calibri"/>
      <family val="2"/>
      <color rgb="FF000000"/>
      <sz val="11"/>
      <scheme val="minor"/>
    </font>
    <font>
      <name val="Arial"/>
      <family val="2"/>
      <b/>
      <color rgb="FF000000"/>
      <sz val="8"/>
    </font>
    <font>
      <name val="Arial"/>
      <family val="2"/>
      <color rgb="FF000000"/>
      <sz val="8"/>
    </font>
    <font>
      <name val="Arial"/>
      <family val="2"/>
      <color rgb="FF000000"/>
      <sz val="8"/>
    </font>
    <font>
      <name val="Arial"/>
      <family val="2"/>
      <b/>
      <color rgb="FF000000"/>
      <sz val="8"/>
    </font>
  </fonts>
  <fills count="2">
    <fill>
      <patternFill patternType="none"/>
    </fill>
    <fill>
      <patternFill patternType="gray125"/>
    </fill>
  </fills>
  <borders count="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/>
      <bottom style="thick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double"/>
      <diagonal style="none">
        <color rgb="FF000000"/>
      </diagonal>
    </border>
  </borders>
  <cellStyleXfs count="1">
    <xf numFmtId="0" fontId="0" fillId="0" borderId="0" xfId="0"/>
  </cellStyleXfs>
  <cellXfs count="20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3" fillId="0" borderId="4" xfId="0" applyNumberFormat="1" applyFont="1" applyBorder="1"/>
    <xf numFmtId="164" fontId="3" fillId="0" borderId="0" xfId="0" applyNumberFormat="1" applyFont="1"/>
    <xf numFmtId="164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114300</xdr:colOff>
          <xdr:row>3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114300</xdr:colOff>
          <xdr:row>3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Relationship Id="rId3" Type="http://schemas.openxmlformats.org/officeDocument/2006/relationships/vmlDrawing" Target="../drawings/vmlDrawing1.vml" TargetMode="Internal"/><Relationship Id="rId4" Type="http://schemas.openxmlformats.org/officeDocument/2006/relationships/control" Target="../activeX/activeX1.xml" TargetMode="Internal"/><Relationship Id="rId5" Type="http://schemas.openxmlformats.org/officeDocument/2006/relationships/image" Target="../media/image1.emf" TargetMode="Internal"/><Relationship Id="rId6" Type="http://schemas.openxmlformats.org/officeDocument/2006/relationships/control" Target="../activeX/activeX2.xml" TargetMode="Internal"/><Relationship Id="rId7" Type="http://schemas.openxmlformats.org/officeDocument/2006/relationships/image" Target="../media/image2.emf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sheetViews>
    <sheetView workbookViewId="0" tabSelected="1">
      <pane xSplit="6" ySplit="4" topLeftCell="G20" activePane="bottomRight" state="frozenSplit"/>
      <selection pane="topRight" activeCell="G1" sqref="G1"/>
      <selection pane="bottomLeft" activeCell="A3" sqref="A3"/>
      <selection pane="bottomRight" activeCell="F3" sqref="F3"/>
    </sheetView>
  </sheetViews>
  <sheetFormatPr baseColWidth="8" defaultRowHeight="14"/>
  <cols>
    <col min="1" max="5" width="3" style="12" customWidth="1"/>
    <col min="6" max="6" width="32.33203125" style="12" customWidth="1"/>
    <col min="7" max="7" width="12.33203125" style="13" bestFit="1" customWidth="1"/>
    <col min="8" max="8" width="12.5546875" customWidth="1"/>
    <col min="9" max="9" width="66.109375" customWidth="1"/>
  </cols>
  <sheetData>
    <row r="2" spans="1:7" x14ac:dyDescent="0.3">
      <c r="F2" s="8" t="s">
        <v>123</v>
      </c>
    </row>
    <row ht="15" r="3" spans="1:7" thickBot="1" x14ac:dyDescent="0.35">
      <c r="A3" s="1"/>
      <c r="B3" s="1"/>
      <c r="C3" s="1"/>
      <c r="D3" s="1"/>
      <c r="E3" s="1"/>
      <c r="F3" s="1" t="s">
        <v>122</v>
      </c>
      <c r="G3" s="2"/>
    </row>
    <row ht="15.6" r="4" spans="1:7" s="11" customFormat="1" thickBot="1" thickTop="1" x14ac:dyDescent="0.35">
      <c r="A4" s="9"/>
      <c r="B4" s="9"/>
      <c r="C4" s="9"/>
      <c r="D4" s="9"/>
      <c r="E4" s="9"/>
      <c r="F4" s="9"/>
      <c r="G4" s="10" t="s">
        <v>0</v>
      </c>
    </row>
    <row ht="15" r="5" spans="1:7" thickTop="1" x14ac:dyDescent="0.3">
      <c r="A5" s="1"/>
      <c r="B5" s="1" t="s">
        <v>1</v>
      </c>
      <c r="C5" s="1"/>
      <c r="D5" s="1"/>
      <c r="E5" s="1"/>
      <c r="F5" s="1"/>
      <c r="G5" s="3"/>
    </row>
    <row r="6" spans="1:7" x14ac:dyDescent="0.3">
      <c r="A6" s="1"/>
      <c r="B6" s="1"/>
      <c r="C6" s="1"/>
      <c r="D6" s="1" t="s">
        <v>2</v>
      </c>
      <c r="E6" s="1"/>
      <c r="F6" s="1"/>
      <c r="G6" s="3"/>
    </row>
    <row r="7" spans="1:7" x14ac:dyDescent="0.3">
      <c r="A7" s="1"/>
      <c r="B7" s="1"/>
      <c r="C7" s="1"/>
      <c r="D7" s="1"/>
      <c r="E7" s="1" t="s">
        <v>3</v>
      </c>
      <c r="F7" s="1"/>
      <c r="G7" s="3">
        <v>190000</v>
      </c>
    </row>
    <row r="8" spans="1:7" x14ac:dyDescent="0.3">
      <c r="A8" s="1"/>
      <c r="B8" s="1"/>
      <c r="C8" s="1"/>
      <c r="D8" s="1"/>
      <c r="E8" s="1" t="s">
        <v>4</v>
      </c>
      <c r="F8" s="1"/>
      <c r="G8" s="3">
        <v>26853</v>
      </c>
    </row>
    <row r="9" spans="1:7" x14ac:dyDescent="0.3">
      <c r="A9" s="1"/>
      <c r="B9" s="1"/>
      <c r="C9" s="1"/>
      <c r="D9" s="1"/>
      <c r="E9" s="1" t="s">
        <v>5</v>
      </c>
      <c r="F9" s="1"/>
      <c r="G9" s="3">
        <v>3405.39</v>
      </c>
    </row>
    <row r="10" spans="1:7" x14ac:dyDescent="0.3">
      <c r="A10" s="1"/>
      <c r="B10" s="1"/>
      <c r="C10" s="1"/>
      <c r="D10" s="1"/>
      <c r="E10" s="1" t="s">
        <v>6</v>
      </c>
      <c r="F10" s="1"/>
      <c r="G10" s="3">
        <v>122080.79</v>
      </c>
    </row>
    <row r="11" spans="1:7" x14ac:dyDescent="0.3">
      <c r="A11" s="1"/>
      <c r="B11" s="1"/>
      <c r="C11" s="1"/>
      <c r="D11" s="1"/>
      <c r="E11" s="1" t="s">
        <v>7</v>
      </c>
      <c r="F11" s="1"/>
      <c r="G11" s="3">
        <v>125000</v>
      </c>
    </row>
    <row r="12" spans="1:7" x14ac:dyDescent="0.3">
      <c r="A12" s="1"/>
      <c r="B12" s="1"/>
      <c r="C12" s="1"/>
      <c r="D12" s="1"/>
      <c r="E12" s="1" t="s">
        <v>8</v>
      </c>
      <c r="F12" s="1"/>
      <c r="G12" s="3">
        <v>6289.44</v>
      </c>
    </row>
    <row r="13" spans="1:7" x14ac:dyDescent="0.3">
      <c r="A13" s="1"/>
      <c r="B13" s="1"/>
      <c r="C13" s="1"/>
      <c r="D13" s="1"/>
      <c r="E13" s="1" t="s">
        <v>9</v>
      </c>
      <c r="F13" s="1"/>
      <c r="G13" s="3">
        <v>1157161</v>
      </c>
    </row>
    <row r="14" spans="1:7" x14ac:dyDescent="0.3">
      <c r="A14" s="1"/>
      <c r="B14" s="1"/>
      <c r="C14" s="1"/>
      <c r="D14" s="1"/>
      <c r="E14" s="1" t="s">
        <v>10</v>
      </c>
      <c r="F14" s="1"/>
      <c r="G14" s="3">
        <v>5000</v>
      </c>
    </row>
    <row r="15" spans="1:7" x14ac:dyDescent="0.3">
      <c r="A15" s="1"/>
      <c r="B15" s="1"/>
      <c r="C15" s="1"/>
      <c r="D15" s="1"/>
      <c r="E15" s="1" t="s">
        <v>11</v>
      </c>
      <c r="F15" s="1"/>
      <c r="G15" s="3">
        <v>197300</v>
      </c>
    </row>
    <row r="16" spans="1:7" x14ac:dyDescent="0.3">
      <c r="A16" s="1"/>
      <c r="B16" s="1"/>
      <c r="C16" s="1"/>
      <c r="D16" s="1"/>
      <c r="E16" s="1" t="s">
        <v>12</v>
      </c>
      <c r="F16" s="1"/>
      <c r="G16" s="3">
        <v>102000</v>
      </c>
    </row>
    <row r="17" spans="1:7" x14ac:dyDescent="0.3">
      <c r="A17" s="1"/>
      <c r="B17" s="1"/>
      <c r="C17" s="1"/>
      <c r="D17" s="1"/>
      <c r="E17" s="1" t="s">
        <v>13</v>
      </c>
      <c r="F17" s="1"/>
      <c r="G17" s="3">
        <v>20000</v>
      </c>
    </row>
    <row ht="15" r="18" spans="1:7" thickBot="1" x14ac:dyDescent="0.35">
      <c r="A18" s="1"/>
      <c r="B18" s="1"/>
      <c r="C18" s="1"/>
      <c r="D18" s="1"/>
      <c r="E18" s="1" t="s">
        <v>14</v>
      </c>
      <c r="F18" s="1"/>
      <c r="G18" s="4">
        <v>220000</v>
      </c>
    </row>
    <row ht="15" r="19" spans="1:7" thickBot="1" x14ac:dyDescent="0.35">
      <c r="A19" s="1"/>
      <c r="B19" s="1"/>
      <c r="C19" s="1"/>
      <c r="D19" s="1" t="s">
        <v>15</v>
      </c>
      <c r="E19" s="1"/>
      <c r="F19" s="1"/>
      <c r="G19" s="5">
        <f>ROUND(SUM(G6:G18),5)</f>
        <v>2175089.62</v>
      </c>
    </row>
    <row r="20" spans="1:7" x14ac:dyDescent="0.3">
      <c r="A20" s="1"/>
      <c r="B20" s="1"/>
      <c r="C20" s="1" t="s">
        <v>16</v>
      </c>
      <c r="D20" s="1"/>
      <c r="E20" s="1"/>
      <c r="F20" s="1"/>
      <c r="G20" s="3">
        <f>G19</f>
        <v>2175089.62</v>
      </c>
    </row>
    <row r="21" spans="1:7" x14ac:dyDescent="0.3">
      <c r="A21" s="1"/>
      <c r="B21" s="1"/>
      <c r="C21" s="1"/>
      <c r="D21" s="1" t="s">
        <v>17</v>
      </c>
      <c r="E21" s="1"/>
      <c r="F21" s="1"/>
      <c r="G21" s="3"/>
    </row>
    <row r="22" spans="1:7" x14ac:dyDescent="0.3">
      <c r="A22" s="1"/>
      <c r="B22" s="1"/>
      <c r="C22" s="1"/>
      <c r="D22" s="1"/>
      <c r="E22" s="1" t="s">
        <v>18</v>
      </c>
      <c r="F22" s="1"/>
      <c r="G22" s="3"/>
    </row>
    <row r="23" spans="1:7" x14ac:dyDescent="0.3">
      <c r="A23" s="1"/>
      <c r="B23" s="1"/>
      <c r="C23" s="1"/>
      <c r="D23" s="1"/>
      <c r="E23" s="1"/>
      <c r="F23" s="1" t="s">
        <v>19</v>
      </c>
      <c r="G23" s="3">
        <v>142000</v>
      </c>
    </row>
    <row r="24" spans="1:7" x14ac:dyDescent="0.3">
      <c r="A24" s="1"/>
      <c r="B24" s="1"/>
      <c r="C24" s="1"/>
      <c r="D24" s="1"/>
      <c r="E24" s="1"/>
      <c r="F24" s="1" t="s">
        <v>20</v>
      </c>
      <c r="G24" s="3">
        <v>16000</v>
      </c>
    </row>
    <row r="25" spans="1:7" x14ac:dyDescent="0.3">
      <c r="A25" s="1"/>
      <c r="B25" s="1"/>
      <c r="C25" s="1"/>
      <c r="D25" s="1"/>
      <c r="E25" s="1"/>
      <c r="F25" s="1" t="s">
        <v>21</v>
      </c>
      <c r="G25" s="3">
        <v>638500</v>
      </c>
    </row>
    <row r="26" spans="1:7" x14ac:dyDescent="0.3">
      <c r="A26" s="1"/>
      <c r="B26" s="1"/>
      <c r="C26" s="1"/>
      <c r="D26" s="1"/>
      <c r="E26" s="1"/>
      <c r="F26" s="1" t="s">
        <v>22</v>
      </c>
      <c r="G26" s="3">
        <v>30000</v>
      </c>
    </row>
    <row r="27" spans="1:7" x14ac:dyDescent="0.3">
      <c r="A27" s="1"/>
      <c r="B27" s="1"/>
      <c r="C27" s="1"/>
      <c r="D27" s="1"/>
      <c r="E27" s="1"/>
      <c r="F27" s="1" t="s">
        <v>23</v>
      </c>
      <c r="G27" s="3">
        <v>14000</v>
      </c>
    </row>
    <row r="28" spans="1:7" x14ac:dyDescent="0.3">
      <c r="A28" s="1"/>
      <c r="B28" s="1"/>
      <c r="C28" s="1"/>
      <c r="D28" s="1"/>
      <c r="E28" s="1"/>
      <c r="F28" s="1" t="s">
        <v>24</v>
      </c>
      <c r="G28" s="3">
        <v>500</v>
      </c>
    </row>
    <row r="29" spans="1:7" x14ac:dyDescent="0.3">
      <c r="A29" s="1"/>
      <c r="B29" s="1"/>
      <c r="C29" s="1"/>
      <c r="D29" s="1"/>
      <c r="E29" s="1"/>
      <c r="F29" s="1" t="s">
        <v>25</v>
      </c>
      <c r="G29" s="3">
        <v>1500</v>
      </c>
    </row>
    <row r="30" spans="1:7" x14ac:dyDescent="0.3">
      <c r="A30" s="1"/>
      <c r="B30" s="1"/>
      <c r="C30" s="1"/>
      <c r="D30" s="1"/>
      <c r="E30" s="1"/>
      <c r="F30" s="1" t="s">
        <v>26</v>
      </c>
      <c r="G30" s="3">
        <v>10000</v>
      </c>
    </row>
    <row r="31" spans="1:7" x14ac:dyDescent="0.3">
      <c r="A31" s="1"/>
      <c r="B31" s="1"/>
      <c r="C31" s="1"/>
      <c r="D31" s="1"/>
      <c r="E31" s="1"/>
      <c r="F31" s="1" t="s">
        <v>27</v>
      </c>
      <c r="G31" s="3">
        <v>10800</v>
      </c>
    </row>
    <row r="32" spans="1:7" x14ac:dyDescent="0.3">
      <c r="A32" s="1"/>
      <c r="B32" s="1"/>
      <c r="C32" s="1"/>
      <c r="D32" s="1"/>
      <c r="E32" s="1"/>
      <c r="F32" s="1" t="s">
        <v>28</v>
      </c>
      <c r="G32" s="3">
        <v>66042.45</v>
      </c>
    </row>
    <row r="33" spans="1:9" x14ac:dyDescent="0.3">
      <c r="A33" s="1"/>
      <c r="B33" s="1"/>
      <c r="C33" s="1"/>
      <c r="D33" s="1"/>
      <c r="E33" s="1"/>
      <c r="F33" s="1" t="s">
        <v>29</v>
      </c>
      <c r="G33" s="3">
        <v>23787</v>
      </c>
    </row>
    <row r="34" spans="1:9" x14ac:dyDescent="0.3">
      <c r="A34" s="1"/>
      <c r="B34" s="1"/>
      <c r="C34" s="1"/>
      <c r="D34" s="1"/>
      <c r="E34" s="1"/>
      <c r="F34" s="1" t="s">
        <v>30</v>
      </c>
      <c r="G34" s="3">
        <v>100</v>
      </c>
    </row>
    <row r="35" spans="1:9" x14ac:dyDescent="0.3">
      <c r="A35" s="1"/>
      <c r="B35" s="1"/>
      <c r="C35" s="1"/>
      <c r="D35" s="1"/>
      <c r="E35" s="1"/>
      <c r="F35" s="1" t="s">
        <v>31</v>
      </c>
      <c r="G35" s="3">
        <v>500</v>
      </c>
    </row>
    <row r="36" spans="1:9" x14ac:dyDescent="0.3">
      <c r="A36" s="1"/>
      <c r="B36" s="1"/>
      <c r="C36" s="1"/>
      <c r="D36" s="1"/>
      <c r="E36" s="1"/>
      <c r="F36" s="1" t="s">
        <v>32</v>
      </c>
      <c r="G36" s="3">
        <v>6000</v>
      </c>
    </row>
    <row r="37" spans="1:9" x14ac:dyDescent="0.3">
      <c r="A37" s="1"/>
      <c r="B37" s="1"/>
      <c r="C37" s="1"/>
      <c r="D37" s="1"/>
      <c r="E37" s="1"/>
      <c r="F37" s="1" t="s">
        <v>33</v>
      </c>
      <c r="G37" s="3">
        <v>5000</v>
      </c>
    </row>
    <row r="38" spans="1:9" x14ac:dyDescent="0.3">
      <c r="A38" s="1"/>
      <c r="B38" s="1"/>
      <c r="C38" s="1"/>
      <c r="D38" s="1"/>
      <c r="E38" s="1"/>
      <c r="F38" s="1" t="s">
        <v>34</v>
      </c>
      <c r="G38" s="3">
        <v>5000</v>
      </c>
    </row>
    <row r="39" spans="1:9" x14ac:dyDescent="0.3">
      <c r="A39" s="1"/>
      <c r="B39" s="1"/>
      <c r="C39" s="1"/>
      <c r="D39" s="1"/>
      <c r="E39" s="1"/>
      <c r="F39" s="1" t="s">
        <v>35</v>
      </c>
      <c r="G39" s="3">
        <v>350</v>
      </c>
    </row>
    <row r="40" spans="1:9" x14ac:dyDescent="0.3">
      <c r="A40" s="1"/>
      <c r="B40" s="1"/>
      <c r="C40" s="1"/>
      <c r="D40" s="1"/>
      <c r="E40" s="1"/>
      <c r="F40" s="1" t="s">
        <v>36</v>
      </c>
      <c r="G40" s="3">
        <v>15000</v>
      </c>
    </row>
    <row r="41" spans="1:9" x14ac:dyDescent="0.3">
      <c r="A41" s="1"/>
      <c r="B41" s="1"/>
      <c r="C41" s="1"/>
      <c r="D41" s="1"/>
      <c r="E41" s="1"/>
      <c r="F41" s="1" t="s">
        <v>37</v>
      </c>
      <c r="G41" s="3">
        <v>250</v>
      </c>
    </row>
    <row r="42" spans="1:9" x14ac:dyDescent="0.3">
      <c r="A42" s="1"/>
      <c r="B42" s="1"/>
      <c r="C42" s="1"/>
      <c r="D42" s="1"/>
      <c r="E42" s="1"/>
      <c r="F42" s="1" t="s">
        <v>38</v>
      </c>
      <c r="G42" s="3">
        <v>250</v>
      </c>
    </row>
    <row r="43" spans="1:9" x14ac:dyDescent="0.3">
      <c r="A43" s="1"/>
      <c r="B43" s="1"/>
      <c r="C43" s="1"/>
      <c r="D43" s="1"/>
      <c r="E43" s="1"/>
      <c r="F43" s="1" t="s">
        <v>39</v>
      </c>
      <c r="G43" s="3">
        <v>250</v>
      </c>
    </row>
    <row r="44" spans="1:9" x14ac:dyDescent="0.3">
      <c r="A44" s="1"/>
      <c r="B44" s="1"/>
      <c r="C44" s="1"/>
      <c r="D44" s="1"/>
      <c r="E44" s="1"/>
      <c r="F44" s="1" t="s">
        <v>40</v>
      </c>
      <c r="G44" s="3">
        <v>5000</v>
      </c>
    </row>
    <row ht="15" r="45" spans="1:9" thickBot="1" x14ac:dyDescent="0.35">
      <c r="A45" s="1"/>
      <c r="B45" s="1"/>
      <c r="C45" s="1"/>
      <c r="D45" s="1"/>
      <c r="E45" s="1"/>
      <c r="F45" s="1" t="s">
        <v>41</v>
      </c>
      <c r="G45" s="6">
        <v>20000</v>
      </c>
    </row>
    <row r="46" spans="1:9" x14ac:dyDescent="0.3">
      <c r="A46" s="1"/>
      <c r="B46" s="1"/>
      <c r="C46" s="1"/>
      <c r="D46" s="1"/>
      <c r="E46" s="1" t="s">
        <v>42</v>
      </c>
      <c r="F46" s="1"/>
      <c r="G46" s="18">
        <f>ROUND(SUM(G22:G45),5)</f>
        <v>1010829.45</v>
      </c>
      <c r="H46" s="15"/>
    </row>
    <row r="47" spans="1:9" x14ac:dyDescent="0.3">
      <c r="A47" s="1"/>
      <c r="B47" s="1"/>
      <c r="C47" s="1"/>
      <c r="D47" s="1"/>
      <c r="E47" s="1" t="s">
        <v>43</v>
      </c>
      <c r="F47" s="1"/>
      <c r="G47" s="3"/>
    </row>
    <row r="48" spans="1:9" x14ac:dyDescent="0.3">
      <c r="A48" s="1"/>
      <c r="B48" s="1"/>
      <c r="C48" s="1"/>
      <c r="D48" s="1"/>
      <c r="E48" s="1"/>
      <c r="F48" s="1" t="s">
        <v>44</v>
      </c>
      <c r="G48" s="3">
        <v>3000</v>
      </c>
      <c r="I48" s="14"/>
    </row>
    <row r="49" spans="1:9" x14ac:dyDescent="0.3">
      <c r="A49" s="1"/>
      <c r="B49" s="1"/>
      <c r="C49" s="1"/>
      <c r="D49" s="1"/>
      <c r="E49" s="1"/>
      <c r="F49" s="1" t="s">
        <v>45</v>
      </c>
      <c r="G49" s="3">
        <v>92500</v>
      </c>
      <c r="I49" s="14"/>
    </row>
    <row r="50" spans="1:9" x14ac:dyDescent="0.3">
      <c r="A50" s="1"/>
      <c r="B50" s="1"/>
      <c r="C50" s="1"/>
      <c r="D50" s="1"/>
      <c r="E50" s="1"/>
      <c r="F50" s="1" t="s">
        <v>46</v>
      </c>
      <c r="G50" s="3">
        <v>3400</v>
      </c>
    </row>
    <row r="51" spans="1:9" x14ac:dyDescent="0.3">
      <c r="A51" s="1"/>
      <c r="B51" s="1"/>
      <c r="C51" s="1"/>
      <c r="D51" s="1"/>
      <c r="E51" s="1"/>
      <c r="F51" s="1" t="s">
        <v>47</v>
      </c>
      <c r="G51" s="3">
        <v>7680.6</v>
      </c>
    </row>
    <row r="52" spans="1:9" x14ac:dyDescent="0.3">
      <c r="A52" s="1"/>
      <c r="B52" s="1"/>
      <c r="C52" s="1"/>
      <c r="D52" s="1"/>
      <c r="E52" s="1"/>
      <c r="F52" s="1" t="s">
        <v>48</v>
      </c>
      <c r="G52" s="3">
        <v>2710.8</v>
      </c>
    </row>
    <row r="53" spans="1:9" x14ac:dyDescent="0.3">
      <c r="A53" s="1"/>
      <c r="B53" s="1"/>
      <c r="C53" s="1"/>
      <c r="D53" s="1"/>
      <c r="E53" s="1"/>
      <c r="F53" s="1" t="s">
        <v>49</v>
      </c>
      <c r="G53" s="3">
        <v>15000</v>
      </c>
    </row>
    <row r="54" spans="1:9" x14ac:dyDescent="0.3">
      <c r="A54" s="1"/>
      <c r="B54" s="1"/>
      <c r="C54" s="1"/>
      <c r="D54" s="1"/>
      <c r="E54" s="1"/>
      <c r="F54" s="1" t="s">
        <v>50</v>
      </c>
      <c r="G54" s="3">
        <v>7000</v>
      </c>
    </row>
    <row r="55" spans="1:9" x14ac:dyDescent="0.3">
      <c r="A55" s="1"/>
      <c r="B55" s="1"/>
      <c r="C55" s="1"/>
      <c r="D55" s="1"/>
      <c r="E55" s="1"/>
      <c r="F55" s="1" t="s">
        <v>34</v>
      </c>
      <c r="G55" s="3">
        <v>500</v>
      </c>
    </row>
    <row ht="15" r="56" spans="1:9" thickBot="1" x14ac:dyDescent="0.35">
      <c r="A56" s="1"/>
      <c r="B56" s="1"/>
      <c r="C56" s="1"/>
      <c r="D56" s="1"/>
      <c r="E56" s="1"/>
      <c r="F56" s="1" t="s">
        <v>51</v>
      </c>
      <c r="G56" s="6">
        <v>2700</v>
      </c>
    </row>
    <row r="57" spans="1:9" x14ac:dyDescent="0.3">
      <c r="A57" s="1"/>
      <c r="B57" s="1"/>
      <c r="C57" s="1"/>
      <c r="D57" s="1"/>
      <c r="E57" s="1" t="s">
        <v>52</v>
      </c>
      <c r="F57" s="1"/>
      <c r="G57" s="18">
        <f>ROUND(SUM(G47:G56),5)</f>
        <v>134491.4</v>
      </c>
      <c r="H57" s="14"/>
    </row>
    <row r="58" spans="1:9" x14ac:dyDescent="0.3">
      <c r="A58" s="1"/>
      <c r="B58" s="1"/>
      <c r="C58" s="1"/>
      <c r="D58" s="1"/>
      <c r="E58" s="1" t="s">
        <v>53</v>
      </c>
      <c r="F58" s="1"/>
      <c r="G58" s="3"/>
    </row>
    <row r="59" spans="1:9" x14ac:dyDescent="0.3">
      <c r="A59" s="1"/>
      <c r="B59" s="1"/>
      <c r="C59" s="1"/>
      <c r="D59" s="1"/>
      <c r="E59" s="1"/>
      <c r="F59" s="1" t="s">
        <v>54</v>
      </c>
      <c r="G59" s="3">
        <v>250</v>
      </c>
    </row>
    <row ht="15" r="60" spans="1:9" thickBot="1" x14ac:dyDescent="0.35">
      <c r="A60" s="1"/>
      <c r="B60" s="1"/>
      <c r="C60" s="1"/>
      <c r="D60" s="1"/>
      <c r="E60" s="1"/>
      <c r="F60" s="1" t="s">
        <v>55</v>
      </c>
      <c r="G60" s="6">
        <v>250</v>
      </c>
    </row>
    <row r="61" spans="1:9" x14ac:dyDescent="0.3">
      <c r="A61" s="1"/>
      <c r="B61" s="1"/>
      <c r="C61" s="1"/>
      <c r="D61" s="1"/>
      <c r="E61" s="1" t="s">
        <v>56</v>
      </c>
      <c r="F61" s="1"/>
      <c r="G61" s="3">
        <f>ROUND(SUM(G58:G60),5)</f>
        <v>500</v>
      </c>
    </row>
    <row r="62" spans="1:9" x14ac:dyDescent="0.3">
      <c r="A62" s="1"/>
      <c r="B62" s="1"/>
      <c r="C62" s="1"/>
      <c r="D62" s="1"/>
      <c r="E62" s="1" t="s">
        <v>57</v>
      </c>
      <c r="F62" s="1"/>
      <c r="G62" s="3"/>
    </row>
    <row ht="15" r="63" spans="1:9" thickBot="1" x14ac:dyDescent="0.35">
      <c r="A63" s="1"/>
      <c r="B63" s="1"/>
      <c r="C63" s="1"/>
      <c r="D63" s="1"/>
      <c r="E63" s="1"/>
      <c r="F63" s="1" t="s">
        <v>58</v>
      </c>
      <c r="G63" s="6">
        <v>50000</v>
      </c>
    </row>
    <row r="64" spans="1:9" x14ac:dyDescent="0.3">
      <c r="A64" s="1"/>
      <c r="B64" s="1"/>
      <c r="C64" s="1"/>
      <c r="D64" s="1"/>
      <c r="E64" s="1" t="s">
        <v>59</v>
      </c>
      <c r="F64" s="1"/>
      <c r="G64" s="3">
        <f>ROUND(SUM(G62:G63),5)</f>
        <v>50000</v>
      </c>
    </row>
    <row r="65" spans="1:9" x14ac:dyDescent="0.3">
      <c r="A65" s="1"/>
      <c r="B65" s="1"/>
      <c r="C65" s="1"/>
      <c r="D65" s="1"/>
      <c r="E65" s="1" t="s">
        <v>60</v>
      </c>
      <c r="F65" s="1"/>
      <c r="G65" s="3"/>
    </row>
    <row r="66" spans="1:9" x14ac:dyDescent="0.3">
      <c r="A66" s="1"/>
      <c r="B66" s="1"/>
      <c r="C66" s="1"/>
      <c r="D66" s="1"/>
      <c r="E66" s="1"/>
      <c r="F66" s="1" t="s">
        <v>61</v>
      </c>
      <c r="G66" s="3">
        <v>500</v>
      </c>
    </row>
    <row ht="15" r="67" spans="1:9" thickBot="1" x14ac:dyDescent="0.35">
      <c r="A67" s="1"/>
      <c r="B67" s="1"/>
      <c r="C67" s="1"/>
      <c r="D67" s="1"/>
      <c r="E67" s="1"/>
      <c r="F67" s="1" t="s">
        <v>62</v>
      </c>
      <c r="G67" s="6">
        <v>250</v>
      </c>
    </row>
    <row r="68" spans="1:9" x14ac:dyDescent="0.3">
      <c r="A68" s="1"/>
      <c r="B68" s="1"/>
      <c r="C68" s="1"/>
      <c r="D68" s="1"/>
      <c r="E68" s="1" t="s">
        <v>63</v>
      </c>
      <c r="F68" s="1"/>
      <c r="G68" s="3">
        <f>ROUND(SUM(G65:G67),5)</f>
        <v>750</v>
      </c>
    </row>
    <row r="69" spans="1:9" x14ac:dyDescent="0.3">
      <c r="A69" s="1"/>
      <c r="B69" s="1"/>
      <c r="C69" s="1"/>
      <c r="D69" s="1"/>
      <c r="E69" s="1" t="s">
        <v>64</v>
      </c>
      <c r="F69" s="1"/>
      <c r="G69" s="3"/>
    </row>
    <row r="70" spans="1:9" x14ac:dyDescent="0.3">
      <c r="A70" s="1"/>
      <c r="B70" s="1"/>
      <c r="C70" s="1"/>
      <c r="D70" s="1"/>
      <c r="E70" s="1"/>
      <c r="F70" s="1" t="s">
        <v>65</v>
      </c>
      <c r="G70" s="3">
        <v>203500</v>
      </c>
      <c r="I70" s="14"/>
    </row>
    <row r="71" spans="1:9" x14ac:dyDescent="0.3">
      <c r="A71" s="1"/>
      <c r="B71" s="1"/>
      <c r="C71" s="1"/>
      <c r="D71" s="1"/>
      <c r="E71" s="1"/>
      <c r="F71" s="1" t="s">
        <v>66</v>
      </c>
      <c r="G71" s="3">
        <v>100000</v>
      </c>
      <c r="I71" s="16"/>
    </row>
    <row r="72" spans="1:9" x14ac:dyDescent="0.3">
      <c r="A72" s="1"/>
      <c r="B72" s="1"/>
      <c r="C72" s="1"/>
      <c r="D72" s="1"/>
      <c r="E72" s="1"/>
      <c r="F72" s="1" t="s">
        <v>67</v>
      </c>
      <c r="G72" s="3">
        <v>13000</v>
      </c>
    </row>
    <row r="73" spans="1:9" x14ac:dyDescent="0.3">
      <c r="A73" s="1"/>
      <c r="B73" s="1"/>
      <c r="C73" s="1"/>
      <c r="D73" s="1"/>
      <c r="E73" s="1"/>
      <c r="F73" s="1" t="s">
        <v>68</v>
      </c>
      <c r="G73" s="3">
        <v>6000</v>
      </c>
    </row>
    <row r="74" spans="1:9" x14ac:dyDescent="0.3">
      <c r="A74" s="1"/>
      <c r="B74" s="1"/>
      <c r="C74" s="1"/>
      <c r="D74" s="1"/>
      <c r="E74" s="1"/>
      <c r="F74" s="1" t="s">
        <v>69</v>
      </c>
      <c r="G74" s="3">
        <v>6000</v>
      </c>
    </row>
    <row r="75" spans="1:9" x14ac:dyDescent="0.3">
      <c r="A75" s="1"/>
      <c r="B75" s="1"/>
      <c r="C75" s="1"/>
      <c r="D75" s="1"/>
      <c r="E75" s="1"/>
      <c r="F75" s="1" t="s">
        <v>28</v>
      </c>
      <c r="G75" s="3">
        <v>25512.75</v>
      </c>
    </row>
    <row r="76" spans="1:9" x14ac:dyDescent="0.3">
      <c r="A76" s="1"/>
      <c r="B76" s="1"/>
      <c r="C76" s="1"/>
      <c r="D76" s="1"/>
      <c r="E76" s="1"/>
      <c r="F76" s="1" t="s">
        <v>29</v>
      </c>
      <c r="G76" s="3">
        <v>9004.5</v>
      </c>
    </row>
    <row r="77" spans="1:9" x14ac:dyDescent="0.3">
      <c r="A77" s="1"/>
      <c r="B77" s="1"/>
      <c r="C77" s="1"/>
      <c r="D77" s="1"/>
      <c r="E77" s="1"/>
      <c r="F77" s="1" t="s">
        <v>70</v>
      </c>
      <c r="G77" s="3">
        <v>6000</v>
      </c>
    </row>
    <row r="78" spans="1:9" x14ac:dyDescent="0.3">
      <c r="A78" s="1"/>
      <c r="B78" s="1"/>
      <c r="C78" s="1"/>
      <c r="D78" s="1"/>
      <c r="E78" s="1"/>
      <c r="F78" s="1" t="s">
        <v>30</v>
      </c>
      <c r="G78" s="3">
        <v>60000</v>
      </c>
    </row>
    <row r="79" spans="1:9" x14ac:dyDescent="0.3">
      <c r="A79" s="1"/>
      <c r="B79" s="1"/>
      <c r="C79" s="1"/>
      <c r="D79" s="1"/>
      <c r="E79" s="1"/>
      <c r="F79" s="1" t="s">
        <v>71</v>
      </c>
      <c r="G79" s="3">
        <v>200</v>
      </c>
    </row>
    <row r="80" spans="1:9" x14ac:dyDescent="0.3">
      <c r="A80" s="1"/>
      <c r="B80" s="1"/>
      <c r="C80" s="1"/>
      <c r="D80" s="1"/>
      <c r="E80" s="1"/>
      <c r="F80" s="1" t="s">
        <v>72</v>
      </c>
      <c r="G80" s="3">
        <v>7000</v>
      </c>
    </row>
    <row r="81" spans="1:8" x14ac:dyDescent="0.3">
      <c r="A81" s="1"/>
      <c r="B81" s="1"/>
      <c r="C81" s="1"/>
      <c r="D81" s="1"/>
      <c r="E81" s="1"/>
      <c r="F81" s="1" t="s">
        <v>73</v>
      </c>
      <c r="G81" s="3">
        <v>500</v>
      </c>
    </row>
    <row r="82" spans="1:8" x14ac:dyDescent="0.3">
      <c r="A82" s="1"/>
      <c r="B82" s="1"/>
      <c r="C82" s="1"/>
      <c r="D82" s="1"/>
      <c r="E82" s="1"/>
      <c r="F82" s="1" t="s">
        <v>32</v>
      </c>
      <c r="G82" s="3">
        <v>5000</v>
      </c>
    </row>
    <row r="83" spans="1:8" x14ac:dyDescent="0.3">
      <c r="A83" s="1"/>
      <c r="B83" s="1"/>
      <c r="C83" s="1"/>
      <c r="D83" s="1"/>
      <c r="E83" s="1"/>
      <c r="F83" s="1" t="s">
        <v>74</v>
      </c>
      <c r="G83" s="3">
        <v>4000</v>
      </c>
    </row>
    <row r="84" spans="1:8" x14ac:dyDescent="0.3">
      <c r="A84" s="1"/>
      <c r="B84" s="1"/>
      <c r="C84" s="1"/>
      <c r="D84" s="1"/>
      <c r="E84" s="1"/>
      <c r="F84" s="1" t="s">
        <v>75</v>
      </c>
      <c r="G84" s="3">
        <v>3000</v>
      </c>
    </row>
    <row r="85" spans="1:8" x14ac:dyDescent="0.3">
      <c r="A85" s="1"/>
      <c r="B85" s="1"/>
      <c r="C85" s="1"/>
      <c r="D85" s="1"/>
      <c r="E85" s="1"/>
      <c r="F85" s="1" t="s">
        <v>76</v>
      </c>
      <c r="G85" s="3">
        <v>10000</v>
      </c>
    </row>
    <row ht="15" r="86" spans="1:8" thickBot="1" x14ac:dyDescent="0.35">
      <c r="A86" s="1"/>
      <c r="B86" s="1"/>
      <c r="C86" s="1"/>
      <c r="D86" s="1"/>
      <c r="E86" s="1"/>
      <c r="F86" s="1" t="s">
        <v>77</v>
      </c>
      <c r="G86" s="6">
        <v>500</v>
      </c>
    </row>
    <row r="87" spans="1:8" x14ac:dyDescent="0.3">
      <c r="A87" s="1"/>
      <c r="B87" s="1"/>
      <c r="C87" s="1"/>
      <c r="D87" s="1"/>
      <c r="E87" s="1" t="s">
        <v>78</v>
      </c>
      <c r="F87" s="1"/>
      <c r="G87" s="18">
        <f>ROUND(SUM(G69:G86),5)</f>
        <v>459217.25</v>
      </c>
      <c r="H87" s="14"/>
    </row>
    <row r="88" spans="1:8" x14ac:dyDescent="0.3">
      <c r="A88" s="1"/>
      <c r="B88" s="1"/>
      <c r="C88" s="1"/>
      <c r="D88" s="1"/>
      <c r="E88" s="1" t="s">
        <v>79</v>
      </c>
      <c r="F88" s="1"/>
      <c r="G88" s="3"/>
    </row>
    <row r="89" spans="1:8" x14ac:dyDescent="0.3">
      <c r="A89" s="1"/>
      <c r="B89" s="1"/>
      <c r="C89" s="1"/>
      <c r="D89" s="1"/>
      <c r="E89" s="1"/>
      <c r="F89" s="1" t="s">
        <v>80</v>
      </c>
      <c r="G89" s="3">
        <v>9600</v>
      </c>
    </row>
    <row r="90" spans="1:8" x14ac:dyDescent="0.3">
      <c r="A90" s="1"/>
      <c r="B90" s="1"/>
      <c r="C90" s="1"/>
      <c r="D90" s="1"/>
      <c r="E90" s="1"/>
      <c r="F90" s="1" t="s">
        <v>81</v>
      </c>
      <c r="G90" s="3">
        <v>8000</v>
      </c>
    </row>
    <row ht="15" r="91" spans="1:8" thickBot="1" x14ac:dyDescent="0.35">
      <c r="A91" s="1"/>
      <c r="B91" s="1"/>
      <c r="C91" s="1"/>
      <c r="D91" s="1"/>
      <c r="E91" s="1"/>
      <c r="F91" s="1" t="s">
        <v>82</v>
      </c>
      <c r="G91" s="6">
        <v>2000</v>
      </c>
    </row>
    <row r="92" spans="1:8" x14ac:dyDescent="0.3">
      <c r="A92" s="1"/>
      <c r="B92" s="1"/>
      <c r="C92" s="1"/>
      <c r="D92" s="1"/>
      <c r="E92" s="1" t="s">
        <v>83</v>
      </c>
      <c r="F92" s="1"/>
      <c r="G92" s="3">
        <f>ROUND(SUM(G88:G91),5)</f>
        <v>19600</v>
      </c>
    </row>
    <row r="93" spans="1:8" x14ac:dyDescent="0.3">
      <c r="A93" s="1"/>
      <c r="B93" s="1"/>
      <c r="C93" s="1"/>
      <c r="D93" s="1"/>
      <c r="E93" s="1" t="s">
        <v>84</v>
      </c>
      <c r="F93" s="1"/>
      <c r="G93" s="3"/>
    </row>
    <row r="94" spans="1:8" x14ac:dyDescent="0.3">
      <c r="A94" s="1"/>
      <c r="B94" s="1"/>
      <c r="C94" s="1"/>
      <c r="D94" s="1"/>
      <c r="E94" s="1"/>
      <c r="F94" s="1" t="s">
        <v>85</v>
      </c>
      <c r="G94" s="3">
        <v>6500</v>
      </c>
    </row>
    <row r="95" spans="1:8" x14ac:dyDescent="0.3">
      <c r="A95" s="1"/>
      <c r="B95" s="1"/>
      <c r="C95" s="1"/>
      <c r="D95" s="1"/>
      <c r="E95" s="1"/>
      <c r="F95" s="1" t="s">
        <v>86</v>
      </c>
      <c r="G95" s="3">
        <f>G94*7.65%</f>
        <v>497.25</v>
      </c>
    </row>
    <row r="96" spans="1:8" x14ac:dyDescent="0.3">
      <c r="A96" s="1"/>
      <c r="B96" s="1"/>
      <c r="C96" s="1"/>
      <c r="D96" s="1"/>
      <c r="E96" s="1"/>
      <c r="F96" s="1" t="s">
        <v>28</v>
      </c>
      <c r="G96" s="3">
        <f>G94*2.7%</f>
        <v>175.5</v>
      </c>
    </row>
    <row r="97" spans="1:8" x14ac:dyDescent="0.3">
      <c r="A97" s="1"/>
      <c r="B97" s="1"/>
      <c r="C97" s="1"/>
      <c r="D97" s="1"/>
      <c r="E97" s="1"/>
      <c r="F97" s="1" t="s">
        <v>29</v>
      </c>
      <c r="G97" s="3">
        <v>233.28</v>
      </c>
    </row>
    <row r="98" spans="1:8" x14ac:dyDescent="0.3">
      <c r="A98" s="1"/>
      <c r="B98" s="1"/>
      <c r="C98" s="1"/>
      <c r="D98" s="1"/>
      <c r="E98" s="1"/>
      <c r="F98" s="1" t="s">
        <v>87</v>
      </c>
      <c r="G98" s="3">
        <v>200</v>
      </c>
    </row>
    <row r="99" spans="1:8" x14ac:dyDescent="0.3">
      <c r="A99" s="1"/>
      <c r="B99" s="1"/>
      <c r="C99" s="1"/>
      <c r="D99" s="1"/>
      <c r="E99" s="1"/>
      <c r="F99" s="1" t="s">
        <v>88</v>
      </c>
      <c r="G99" s="3">
        <v>1000</v>
      </c>
    </row>
    <row ht="15" r="100" spans="1:8" thickBot="1" x14ac:dyDescent="0.35">
      <c r="A100" s="1"/>
      <c r="B100" s="1"/>
      <c r="C100" s="1"/>
      <c r="D100" s="1"/>
      <c r="E100" s="1"/>
      <c r="F100" s="1" t="s">
        <v>32</v>
      </c>
      <c r="G100" s="6">
        <v>200</v>
      </c>
    </row>
    <row r="101" spans="1:8" x14ac:dyDescent="0.3">
      <c r="A101" s="1"/>
      <c r="B101" s="1"/>
      <c r="C101" s="1"/>
      <c r="D101" s="1"/>
      <c r="E101" s="1" t="s">
        <v>89</v>
      </c>
      <c r="F101" s="1"/>
      <c r="G101" s="18">
        <f>ROUND(SUM(G93:G100),5)</f>
        <v>8806.03</v>
      </c>
      <c r="H101" s="14"/>
    </row>
    <row r="102" spans="1:8" x14ac:dyDescent="0.3">
      <c r="A102" s="1"/>
      <c r="B102" s="1"/>
      <c r="C102" s="1"/>
      <c r="D102" s="1"/>
      <c r="E102" s="1" t="s">
        <v>90</v>
      </c>
      <c r="F102" s="1"/>
      <c r="G102" s="3"/>
    </row>
    <row r="103" spans="1:8" x14ac:dyDescent="0.3">
      <c r="A103" s="1"/>
      <c r="B103" s="1"/>
      <c r="C103" s="1"/>
      <c r="D103" s="1"/>
      <c r="E103" s="1"/>
      <c r="F103" s="1" t="s">
        <v>91</v>
      </c>
      <c r="G103" s="3">
        <v>35000</v>
      </c>
    </row>
    <row r="104" spans="1:8" x14ac:dyDescent="0.3">
      <c r="A104" s="1"/>
      <c r="B104" s="1"/>
      <c r="C104" s="1"/>
      <c r="D104" s="1"/>
      <c r="E104" s="1"/>
      <c r="F104" s="1" t="s">
        <v>92</v>
      </c>
      <c r="G104" s="3">
        <f>119*12</f>
        <v>1428</v>
      </c>
    </row>
    <row r="105" spans="1:8" x14ac:dyDescent="0.3">
      <c r="A105" s="1"/>
      <c r="B105" s="1"/>
      <c r="C105" s="1"/>
      <c r="D105" s="1"/>
      <c r="E105" s="1"/>
      <c r="F105" s="1" t="s">
        <v>93</v>
      </c>
      <c r="G105" s="3">
        <v>30000</v>
      </c>
    </row>
    <row r="106" spans="1:8" x14ac:dyDescent="0.3">
      <c r="A106" s="1"/>
      <c r="B106" s="1"/>
      <c r="C106" s="1"/>
      <c r="D106" s="1"/>
      <c r="E106" s="1"/>
      <c r="F106" s="1" t="s">
        <v>94</v>
      </c>
      <c r="G106" s="3">
        <v>10000</v>
      </c>
    </row>
    <row r="107" spans="1:8" x14ac:dyDescent="0.3">
      <c r="A107" s="1"/>
      <c r="B107" s="1"/>
      <c r="C107" s="1"/>
      <c r="D107" s="1"/>
      <c r="E107" s="1"/>
      <c r="F107" s="1" t="s">
        <v>95</v>
      </c>
      <c r="G107" s="3">
        <v>40000</v>
      </c>
    </row>
    <row r="108" spans="1:8" x14ac:dyDescent="0.3">
      <c r="A108" s="1"/>
      <c r="B108" s="1"/>
      <c r="C108" s="1"/>
      <c r="D108" s="1"/>
      <c r="E108" s="1"/>
      <c r="F108" s="1" t="s">
        <v>32</v>
      </c>
      <c r="G108" s="3">
        <v>8000</v>
      </c>
    </row>
    <row ht="15" r="109" spans="1:8" thickBot="1" x14ac:dyDescent="0.35">
      <c r="A109" s="1"/>
      <c r="B109" s="1"/>
      <c r="C109" s="1"/>
      <c r="D109" s="1"/>
      <c r="E109" s="1"/>
      <c r="F109" s="1" t="s">
        <v>76</v>
      </c>
      <c r="G109" s="6">
        <v>3500</v>
      </c>
    </row>
    <row r="110" spans="1:8" x14ac:dyDescent="0.3">
      <c r="A110" s="1"/>
      <c r="B110" s="1"/>
      <c r="C110" s="1"/>
      <c r="D110" s="1"/>
      <c r="E110" s="1" t="s">
        <v>96</v>
      </c>
      <c r="F110" s="1"/>
      <c r="G110" s="3">
        <f>ROUND(SUM(G102:G109),5)</f>
        <v>127928</v>
      </c>
    </row>
    <row r="111" spans="1:8" x14ac:dyDescent="0.3">
      <c r="A111" s="1"/>
      <c r="B111" s="1"/>
      <c r="C111" s="1"/>
      <c r="D111" s="1"/>
      <c r="E111" s="1" t="s">
        <v>97</v>
      </c>
      <c r="F111" s="1"/>
      <c r="G111" s="3"/>
    </row>
    <row ht="15" r="112" spans="1:8" thickBot="1" x14ac:dyDescent="0.35">
      <c r="A112" s="1"/>
      <c r="B112" s="1"/>
      <c r="C112" s="1"/>
      <c r="D112" s="1"/>
      <c r="E112" s="1"/>
      <c r="F112" s="1" t="s">
        <v>98</v>
      </c>
      <c r="G112" s="6">
        <v>77550</v>
      </c>
    </row>
    <row r="113" spans="1:9" x14ac:dyDescent="0.3">
      <c r="A113" s="1"/>
      <c r="B113" s="1"/>
      <c r="C113" s="1"/>
      <c r="D113" s="1"/>
      <c r="E113" s="1" t="s">
        <v>99</v>
      </c>
      <c r="F113" s="1"/>
      <c r="G113" s="3">
        <f>ROUND(SUM(G111:G112),5)</f>
        <v>77550</v>
      </c>
    </row>
    <row r="114" spans="1:9" x14ac:dyDescent="0.3">
      <c r="A114" s="1"/>
      <c r="B114" s="1"/>
      <c r="C114" s="1"/>
      <c r="D114" s="1"/>
      <c r="E114" s="1" t="s">
        <v>100</v>
      </c>
      <c r="F114" s="1"/>
      <c r="G114" s="3"/>
    </row>
    <row r="115" spans="1:9" x14ac:dyDescent="0.3">
      <c r="A115" s="1"/>
      <c r="B115" s="1"/>
      <c r="C115" s="1"/>
      <c r="D115" s="1"/>
      <c r="E115" s="1"/>
      <c r="F115" s="1" t="s">
        <v>101</v>
      </c>
      <c r="G115" s="3">
        <v>6000</v>
      </c>
      <c r="I115" s="14"/>
    </row>
    <row r="116" spans="1:9" x14ac:dyDescent="0.3">
      <c r="A116" s="1"/>
      <c r="B116" s="1"/>
      <c r="C116" s="1"/>
      <c r="D116" s="1"/>
      <c r="E116" s="1"/>
      <c r="F116" s="1" t="s">
        <v>102</v>
      </c>
      <c r="G116" s="3">
        <v>41000</v>
      </c>
    </row>
    <row r="117" spans="1:9" x14ac:dyDescent="0.3">
      <c r="A117" s="1"/>
      <c r="B117" s="1"/>
      <c r="C117" s="1"/>
      <c r="D117" s="1"/>
      <c r="E117" s="1"/>
      <c r="F117" s="1" t="s">
        <v>103</v>
      </c>
      <c r="G117" s="3">
        <v>115000</v>
      </c>
    </row>
    <row r="118" spans="1:9" x14ac:dyDescent="0.3">
      <c r="A118" s="1"/>
      <c r="B118" s="1"/>
      <c r="C118" s="1"/>
      <c r="D118" s="1"/>
      <c r="E118" s="1"/>
      <c r="F118" s="1" t="s">
        <v>104</v>
      </c>
      <c r="G118" s="3">
        <v>15070.5</v>
      </c>
    </row>
    <row r="119" spans="1:9" x14ac:dyDescent="0.3">
      <c r="A119" s="1"/>
      <c r="B119" s="1"/>
      <c r="C119" s="1"/>
      <c r="D119" s="1"/>
      <c r="E119" s="1"/>
      <c r="F119" s="1" t="s">
        <v>29</v>
      </c>
      <c r="G119" s="3">
        <v>5319</v>
      </c>
    </row>
    <row ht="15" r="120" spans="1:9" thickBot="1" x14ac:dyDescent="0.35">
      <c r="A120" s="1"/>
      <c r="B120" s="1"/>
      <c r="C120" s="1"/>
      <c r="D120" s="1"/>
      <c r="E120" s="1"/>
      <c r="F120" s="1" t="s">
        <v>58</v>
      </c>
      <c r="G120" s="4">
        <v>200</v>
      </c>
    </row>
    <row ht="15" r="121" spans="1:9" thickBot="1" x14ac:dyDescent="0.35">
      <c r="A121" s="1"/>
      <c r="B121" s="1"/>
      <c r="C121" s="1"/>
      <c r="D121" s="1"/>
      <c r="E121" s="1" t="s">
        <v>105</v>
      </c>
      <c r="F121" s="1"/>
      <c r="G121" s="17">
        <f>ROUND(SUM(G114:G120),5)</f>
        <v>182589.5</v>
      </c>
      <c r="H121" s="14"/>
    </row>
    <row ht="15" r="122" spans="1:9" thickBot="1" x14ac:dyDescent="0.35">
      <c r="A122" s="1"/>
      <c r="B122" s="1"/>
      <c r="C122" s="1"/>
      <c r="D122" s="1" t="s">
        <v>106</v>
      </c>
      <c r="E122" s="1"/>
      <c r="F122" s="1"/>
      <c r="G122" s="5">
        <f>ROUND(G21+G46+G57+G61+G64+G68+G87+G92+G101+G110+G113+G121,5)</f>
        <v>2072261.63</v>
      </c>
    </row>
    <row r="123" spans="1:9" x14ac:dyDescent="0.3">
      <c r="A123" s="1"/>
      <c r="B123" s="1" t="s">
        <v>107</v>
      </c>
      <c r="C123" s="1"/>
      <c r="D123" s="1"/>
      <c r="E123" s="1"/>
      <c r="F123" s="1"/>
      <c r="G123" s="3">
        <f>ROUND(G5+G20-G122,5)</f>
        <v>102827.99</v>
      </c>
    </row>
    <row r="124" spans="1:9" x14ac:dyDescent="0.3">
      <c r="A124" s="1"/>
      <c r="B124" s="1" t="s">
        <v>108</v>
      </c>
      <c r="C124" s="1"/>
      <c r="D124" s="1"/>
      <c r="E124" s="1"/>
      <c r="F124" s="1"/>
      <c r="G124" s="3"/>
    </row>
    <row r="125" spans="1:9" x14ac:dyDescent="0.3">
      <c r="A125" s="1"/>
      <c r="B125" s="1"/>
      <c r="C125" s="1" t="s">
        <v>109</v>
      </c>
      <c r="D125" s="1"/>
      <c r="E125" s="1"/>
      <c r="F125" s="1"/>
      <c r="G125" s="3"/>
    </row>
    <row r="126" spans="1:9" x14ac:dyDescent="0.3">
      <c r="A126" s="1"/>
      <c r="B126" s="1"/>
      <c r="C126" s="1"/>
      <c r="D126" s="1" t="s">
        <v>110</v>
      </c>
      <c r="E126" s="1"/>
      <c r="F126" s="1"/>
      <c r="G126" s="3"/>
    </row>
    <row r="127" spans="1:9" x14ac:dyDescent="0.3">
      <c r="A127" s="1"/>
      <c r="B127" s="1"/>
      <c r="C127" s="1"/>
      <c r="D127" s="1"/>
      <c r="E127" s="1" t="s">
        <v>111</v>
      </c>
      <c r="F127" s="1"/>
      <c r="G127" s="3">
        <v>43139.76</v>
      </c>
    </row>
    <row r="128" spans="1:9" x14ac:dyDescent="0.3">
      <c r="A128" s="1"/>
      <c r="B128" s="1"/>
      <c r="C128" s="1"/>
      <c r="D128" s="1"/>
      <c r="E128" s="1" t="s">
        <v>112</v>
      </c>
      <c r="F128" s="1"/>
      <c r="G128" s="3">
        <v>46042.08</v>
      </c>
    </row>
    <row ht="15" r="129" spans="1:7" thickBot="1" x14ac:dyDescent="0.35">
      <c r="A129" s="1"/>
      <c r="B129" s="1"/>
      <c r="C129" s="1"/>
      <c r="D129" s="1"/>
      <c r="E129" s="1" t="s">
        <v>113</v>
      </c>
      <c r="F129" s="1"/>
      <c r="G129" s="4">
        <v>8880</v>
      </c>
    </row>
    <row ht="15" r="130" spans="1:7" thickBot="1" x14ac:dyDescent="0.35">
      <c r="A130" s="1"/>
      <c r="B130" s="1"/>
      <c r="C130" s="1"/>
      <c r="D130" s="1" t="s">
        <v>114</v>
      </c>
      <c r="E130" s="1"/>
      <c r="F130" s="1"/>
      <c r="G130" s="7">
        <f>ROUND(SUM(G126:G129),5)</f>
        <v>98061.84</v>
      </c>
    </row>
    <row ht="15" r="131" spans="1:7" thickBot="1" x14ac:dyDescent="0.35">
      <c r="A131" s="1"/>
      <c r="B131" s="1"/>
      <c r="C131" s="1" t="s">
        <v>115</v>
      </c>
      <c r="D131" s="1"/>
      <c r="E131" s="1"/>
      <c r="F131" s="1"/>
      <c r="G131" s="7">
        <f>ROUND(G125+G130,5)</f>
        <v>98061.84</v>
      </c>
    </row>
    <row ht="15" r="132" spans="1:7" thickBot="1" x14ac:dyDescent="0.35">
      <c r="A132" s="1"/>
      <c r="B132" s="1" t="s">
        <v>116</v>
      </c>
      <c r="C132" s="1"/>
      <c r="D132" s="1"/>
      <c r="E132" s="1"/>
      <c r="F132" s="1"/>
      <c r="G132" s="7">
        <f>ROUND(G124-G131,5)</f>
        <v>-98061.84</v>
      </c>
    </row>
    <row ht="10.8" r="133" spans="1:7" s="8" customFormat="1" thickBot="1" x14ac:dyDescent="0.25">
      <c r="A133" s="1" t="s">
        <v>117</v>
      </c>
      <c r="B133" s="1"/>
      <c r="C133" s="1"/>
      <c r="D133" s="1"/>
      <c r="E133" s="1"/>
      <c r="F133" s="1"/>
      <c r="G133" s="19">
        <f>ROUND(G123+G132,5)</f>
        <v>4766.15</v>
      </c>
    </row>
    <row ht="15" r="134" spans="1:7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&amp;L&amp;"Arial,Bold"&amp;8 1:12 PM
&amp;"Arial,Bold"&amp;8 06/07/22
&amp;"Arial,Bold"&amp;8 Accrual Basis&amp;C&amp;"Arial,Bold"&amp;12 ONE ROOM SCHOOL HOUSE PROJECT
&amp;"Arial,Bold"&amp;14 Profit &amp;&amp; Loss Budget Overview
&amp;"Arial,Bold"&amp;10 July 2022 through June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91440</xdr:colOff>
                <xdr:row>3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Neil Drake</cp:lastModifiedBy>
  <dcterms:created xsi:type="dcterms:W3CDTF">2022-06-07T17:12:42Z</dcterms:created>
  <dcterms:modified xsi:type="dcterms:W3CDTF">2022-06-10T19:37:53Z</dcterms:modified>
</cp:coreProperties>
</file>